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9A6B1446-2A74-4FB9-A855-6D86B38D79A5}" xr6:coauthVersionLast="36" xr6:coauthVersionMax="47" xr10:uidLastSave="{00000000-0000-0000-0000-000000000000}"/>
  <bookViews>
    <workbookView xWindow="0" yWindow="0" windowWidth="23040" windowHeight="8370" xr2:uid="{864D5444-6BAB-4722-9EEE-BE9A1AEC54EC}"/>
  </bookViews>
  <sheets>
    <sheet name="ORJ 32" sheetId="1" r:id="rId1"/>
  </sheets>
  <definedNames>
    <definedName name="_xlnm.Print_Titles" localSheetId="0">'ORJ 32'!$1:$1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29" i="1" s="1"/>
  <c r="I39" i="1" s="1"/>
  <c r="J28" i="1"/>
  <c r="K28" i="1"/>
  <c r="K29" i="1" s="1"/>
  <c r="K39" i="1" s="1"/>
  <c r="L28" i="1"/>
  <c r="L29" i="1" s="1"/>
  <c r="J37" i="1"/>
  <c r="I37" i="1"/>
  <c r="H37" i="1"/>
  <c r="L36" i="1"/>
  <c r="L37" i="1" s="1"/>
  <c r="K36" i="1"/>
  <c r="K37" i="1" s="1"/>
  <c r="J36" i="1"/>
  <c r="I36" i="1"/>
  <c r="H36" i="1"/>
  <c r="H29" i="1"/>
  <c r="H28" i="1"/>
  <c r="L22" i="1"/>
  <c r="K22" i="1"/>
  <c r="J22" i="1"/>
  <c r="I22" i="1"/>
  <c r="H22" i="1"/>
  <c r="K12" i="1"/>
  <c r="I12" i="1"/>
  <c r="H12" i="1"/>
  <c r="H39" i="1" s="1"/>
  <c r="L11" i="1"/>
  <c r="L40" i="1" s="1"/>
  <c r="K11" i="1"/>
  <c r="K40" i="1" s="1"/>
  <c r="J11" i="1"/>
  <c r="I11" i="1"/>
  <c r="I40" i="1" s="1"/>
  <c r="H11" i="1"/>
  <c r="H40" i="1" s="1"/>
  <c r="J29" i="1" l="1"/>
  <c r="J40" i="1"/>
  <c r="J12" i="1"/>
  <c r="L12" i="1"/>
  <c r="L39" i="1" s="1"/>
  <c r="J39" i="1" l="1"/>
</calcChain>
</file>

<file path=xl/sharedStrings.xml><?xml version="1.0" encoding="utf-8"?>
<sst xmlns="http://schemas.openxmlformats.org/spreadsheetml/2006/main" count="73" uniqueCount="45">
  <si>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</si>
  <si>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</si>
  <si>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</si>
  <si>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</si>
  <si>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</si>
  <si>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</si>
  <si>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</si>
  <si>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</si>
  <si>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</si>
  <si>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</si>
  <si>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</si>
  <si>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</si>
  <si>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</si>
  <si>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</si>
  <si>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</si>
  <si>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</si>
  <si>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Neinv.přijaté transfery od krajů</t>
  </si>
  <si>
    <t>Příjmy z pronájmu movitých věcí</t>
  </si>
  <si>
    <t>Provoz veřejné silniční dopravy</t>
  </si>
  <si>
    <t>Doprav.obslužnost veř.službami - smíšená</t>
  </si>
  <si>
    <t>Ost.přijaté vratky transf. a podob.příjmy</t>
  </si>
  <si>
    <t>Dopravní podnik měst Chomutova a Jirkova, a s</t>
  </si>
  <si>
    <t>Sport.zařízení ve vlastnictví obce</t>
  </si>
  <si>
    <t>Kultura a sport Chomutov, s r o</t>
  </si>
  <si>
    <t>Příjmy: podíl na zisku, dividendy</t>
  </si>
  <si>
    <t>Obecné příjmy a výd.z finančních operací</t>
  </si>
  <si>
    <t>Běžné příjmy</t>
  </si>
  <si>
    <t>Příjmy 32 - Obchodní společnosti</t>
  </si>
  <si>
    <t>Nákup ostatních služeb</t>
  </si>
  <si>
    <t>Doprav.obslužnost veř.službami - linková</t>
  </si>
  <si>
    <t>Neinv.transf.nefin.podnikatelům-PO</t>
  </si>
  <si>
    <t>Ost. neinv. transfery FO</t>
  </si>
  <si>
    <t>Běžné výdaje</t>
  </si>
  <si>
    <t>Inv.transf. nefin. podnikatelům-FO</t>
  </si>
  <si>
    <t>Dopravní podnik měst CV a JI, as - investice</t>
  </si>
  <si>
    <t>Kultura a sport Chomutov, s r o - investice</t>
  </si>
  <si>
    <t>KULTURA A SPORT CHOMUTOV sro - investice</t>
  </si>
  <si>
    <t>Kapitálové výdaje</t>
  </si>
  <si>
    <t>Výdaje 32 - Obchodní společnosti</t>
  </si>
  <si>
    <t>Bank.účty-změna stavu krátk.prostř.</t>
  </si>
  <si>
    <t>Peněž.úč.nemaj. char.příj.a výd.vl.sekt.</t>
  </si>
  <si>
    <t>Financování</t>
  </si>
  <si>
    <t>Financování 32 - Obchodní společnosti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</si>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</sst>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34181-34F2-4351-BF13-AE70F561F09A}">
  <sheetPr>
    <pageSetUpPr fitToPage="1"/>
  </sheetPr>
  <dimension ref="A1:P40"/>
  <sheetViews>
    <sheetView tabSelected="1" zoomScaleNormal="100" workbookViewId="0">
      <pane ySplit="1" topLeftCell="A2" activePane="bottomLeft" state="frozen"/>
      <selection activeCell="E108" sqref="E108"/>
      <selection pane="bottomLeft" activeCell="J17" sqref="J17"/>
    </sheetView>
  </sheetViews>
  <sheetFormatPr defaultColWidth="3.7109375" defaultRowHeight="12.75" x14ac:dyDescent="0.2"/>
  <cols>
    <col min="1" max="1" width="3.7109375" style="3"/>
    <col min="2" max="3" width="5" style="3" customWidth="1"/>
    <col min="4" max="4" width="9.5703125" style="3" customWidth="1"/>
    <col min="5" max="7" width="6.5703125" style="3" customWidth="1"/>
    <col min="8" max="8" width="12.85546875" style="8" customWidth="1"/>
    <col min="9" max="9" width="13.140625" style="8" customWidth="1"/>
    <col min="10" max="10" width="15.42578125" style="8" customWidth="1"/>
    <col min="11" max="11" width="12.42578125" style="8" customWidth="1"/>
    <col min="12" max="12" width="12.140625" style="8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J2" s="1"/>
    </row>
    <row r="3" spans="1:16" x14ac:dyDescent="0.2">
      <c r="A3" s="10">
        <v>32</v>
      </c>
      <c r="B3" s="10"/>
      <c r="C3" s="10">
        <v>4122</v>
      </c>
      <c r="D3" s="10"/>
      <c r="E3" s="10"/>
      <c r="F3" s="10"/>
      <c r="G3" s="10"/>
      <c r="H3" s="11">
        <v>17826.394700000001</v>
      </c>
      <c r="I3" s="11">
        <v>16713.571550000001</v>
      </c>
      <c r="J3" s="1">
        <v>20000</v>
      </c>
      <c r="K3" s="11">
        <v>20000</v>
      </c>
      <c r="L3" s="12">
        <v>8633.0667099999991</v>
      </c>
      <c r="M3" s="13" t="s">
        <v>16</v>
      </c>
      <c r="N3" s="13"/>
      <c r="O3" s="13"/>
      <c r="P3" s="13"/>
    </row>
    <row r="4" spans="1:16" x14ac:dyDescent="0.2">
      <c r="A4" s="10">
        <v>32</v>
      </c>
      <c r="B4" s="10">
        <v>2221</v>
      </c>
      <c r="C4" s="10">
        <v>2133</v>
      </c>
      <c r="D4" s="10"/>
      <c r="E4" s="10"/>
      <c r="F4" s="10"/>
      <c r="G4" s="10"/>
      <c r="H4" s="11">
        <v>0</v>
      </c>
      <c r="I4" s="11">
        <v>448.15980000000002</v>
      </c>
      <c r="J4" s="1"/>
      <c r="K4" s="11"/>
      <c r="L4" s="12"/>
      <c r="M4" s="13" t="s">
        <v>17</v>
      </c>
      <c r="N4" s="13"/>
      <c r="O4" s="13" t="s">
        <v>18</v>
      </c>
      <c r="P4" s="13"/>
    </row>
    <row r="5" spans="1:16" x14ac:dyDescent="0.2">
      <c r="A5" s="10">
        <v>32</v>
      </c>
      <c r="B5" s="10">
        <v>2295</v>
      </c>
      <c r="C5" s="10">
        <v>2133</v>
      </c>
      <c r="D5" s="10"/>
      <c r="E5" s="10"/>
      <c r="F5" s="10"/>
      <c r="G5" s="10"/>
      <c r="H5" s="11">
        <v>5377.9175999999998</v>
      </c>
      <c r="I5" s="11">
        <v>4929.7578000000003</v>
      </c>
      <c r="J5" s="1">
        <v>5400</v>
      </c>
      <c r="K5" s="11">
        <v>5400</v>
      </c>
      <c r="L5" s="12">
        <v>2688.9587999999999</v>
      </c>
      <c r="M5" s="13" t="s">
        <v>17</v>
      </c>
      <c r="N5" s="13"/>
      <c r="O5" s="13" t="s">
        <v>19</v>
      </c>
      <c r="P5" s="13"/>
    </row>
    <row r="6" spans="1:16" x14ac:dyDescent="0.2">
      <c r="A6" s="10">
        <v>32</v>
      </c>
      <c r="B6" s="10">
        <v>2295</v>
      </c>
      <c r="C6" s="10">
        <v>2229</v>
      </c>
      <c r="D6" s="10">
        <v>3201</v>
      </c>
      <c r="E6" s="10"/>
      <c r="F6" s="10"/>
      <c r="G6" s="10"/>
      <c r="H6" s="11">
        <v>4352.3999999999996</v>
      </c>
      <c r="I6" s="11">
        <v>12255.1</v>
      </c>
      <c r="J6" s="1"/>
      <c r="K6" s="11"/>
      <c r="L6" s="12"/>
      <c r="M6" s="13" t="s">
        <v>20</v>
      </c>
      <c r="N6" s="13" t="s">
        <v>21</v>
      </c>
      <c r="O6" s="13" t="s">
        <v>19</v>
      </c>
      <c r="P6" s="13"/>
    </row>
    <row r="7" spans="1:16" x14ac:dyDescent="0.2">
      <c r="A7" s="10">
        <v>32</v>
      </c>
      <c r="B7" s="10">
        <v>3412</v>
      </c>
      <c r="C7" s="10">
        <v>2133</v>
      </c>
      <c r="D7" s="10"/>
      <c r="E7" s="10"/>
      <c r="F7" s="10"/>
      <c r="G7" s="10"/>
      <c r="H7" s="11">
        <v>106.79137</v>
      </c>
      <c r="I7" s="11">
        <v>105.48804</v>
      </c>
      <c r="J7" s="1"/>
      <c r="K7" s="11"/>
      <c r="L7" s="12">
        <v>104.7157</v>
      </c>
      <c r="M7" s="13" t="s">
        <v>17</v>
      </c>
      <c r="N7" s="13"/>
      <c r="O7" s="13" t="s">
        <v>22</v>
      </c>
      <c r="P7" s="13"/>
    </row>
    <row r="8" spans="1:16" x14ac:dyDescent="0.2">
      <c r="A8" s="10">
        <v>32</v>
      </c>
      <c r="B8" s="10">
        <v>3412</v>
      </c>
      <c r="C8" s="10">
        <v>2229</v>
      </c>
      <c r="D8" s="10">
        <v>3202</v>
      </c>
      <c r="E8" s="10"/>
      <c r="F8" s="10"/>
      <c r="G8" s="10"/>
      <c r="H8" s="11">
        <v>327.27571</v>
      </c>
      <c r="I8" s="11">
        <v>19294.444879999999</v>
      </c>
      <c r="J8" s="1"/>
      <c r="K8" s="11">
        <v>7555.5</v>
      </c>
      <c r="L8" s="12">
        <v>7555.4264599999997</v>
      </c>
      <c r="M8" s="13" t="s">
        <v>20</v>
      </c>
      <c r="N8" s="13" t="s">
        <v>23</v>
      </c>
      <c r="O8" s="13" t="s">
        <v>22</v>
      </c>
      <c r="P8" s="13"/>
    </row>
    <row r="9" spans="1:16" x14ac:dyDescent="0.2">
      <c r="A9" s="10">
        <v>32</v>
      </c>
      <c r="B9" s="10">
        <v>6310</v>
      </c>
      <c r="C9" s="10">
        <v>2142</v>
      </c>
      <c r="D9" s="10"/>
      <c r="E9" s="10"/>
      <c r="F9" s="10"/>
      <c r="G9" s="10"/>
      <c r="H9" s="11"/>
      <c r="I9" s="11"/>
      <c r="J9" s="1"/>
      <c r="K9" s="11">
        <v>25000</v>
      </c>
      <c r="L9" s="12">
        <v>25000</v>
      </c>
      <c r="M9" s="13" t="s">
        <v>24</v>
      </c>
      <c r="N9" s="13"/>
      <c r="O9" s="13" t="s">
        <v>25</v>
      </c>
      <c r="P9" s="13"/>
    </row>
    <row r="10" spans="1:16" x14ac:dyDescent="0.2">
      <c r="J10" s="1"/>
    </row>
    <row r="11" spans="1:16" x14ac:dyDescent="0.2">
      <c r="A11" s="2" t="s">
        <v>26</v>
      </c>
      <c r="B11" s="2"/>
      <c r="C11" s="2"/>
      <c r="D11" s="2"/>
      <c r="E11" s="2"/>
      <c r="F11" s="2"/>
      <c r="G11" s="2"/>
      <c r="H11" s="14">
        <f>SUM(H2:H10)</f>
        <v>27990.77938</v>
      </c>
      <c r="I11" s="14">
        <f t="shared" ref="I11:L11" si="0">SUM(I2:I10)</f>
        <v>53746.522069999992</v>
      </c>
      <c r="J11" s="14">
        <f t="shared" si="0"/>
        <v>25400</v>
      </c>
      <c r="K11" s="14">
        <f t="shared" si="0"/>
        <v>57955.5</v>
      </c>
      <c r="L11" s="14">
        <f t="shared" si="0"/>
        <v>43982.167669999995</v>
      </c>
      <c r="M11" s="15"/>
      <c r="N11" s="15"/>
      <c r="O11" s="15"/>
      <c r="P11" s="15"/>
    </row>
    <row r="12" spans="1:16" x14ac:dyDescent="0.2">
      <c r="A12" s="2" t="s">
        <v>27</v>
      </c>
      <c r="B12" s="2"/>
      <c r="C12" s="2"/>
      <c r="D12" s="2"/>
      <c r="E12" s="2"/>
      <c r="F12" s="2"/>
      <c r="G12" s="2"/>
      <c r="H12" s="14">
        <f>SUM(H11)</f>
        <v>27990.77938</v>
      </c>
      <c r="I12" s="14">
        <f t="shared" ref="I12:L12" si="1">SUM(I11)</f>
        <v>53746.522069999992</v>
      </c>
      <c r="J12" s="14">
        <f t="shared" si="1"/>
        <v>25400</v>
      </c>
      <c r="K12" s="14">
        <f t="shared" si="1"/>
        <v>57955.5</v>
      </c>
      <c r="L12" s="14">
        <f t="shared" si="1"/>
        <v>43982.167669999995</v>
      </c>
      <c r="M12" s="15"/>
      <c r="N12" s="15"/>
      <c r="O12" s="15"/>
      <c r="P12" s="15"/>
    </row>
    <row r="13" spans="1:16" x14ac:dyDescent="0.2">
      <c r="J13" s="1"/>
    </row>
    <row r="14" spans="1:16" x14ac:dyDescent="0.2">
      <c r="A14" s="10">
        <v>32</v>
      </c>
      <c r="B14" s="10">
        <v>2292</v>
      </c>
      <c r="C14" s="10">
        <v>5169</v>
      </c>
      <c r="D14" s="10"/>
      <c r="E14" s="10"/>
      <c r="F14" s="10"/>
      <c r="G14" s="10"/>
      <c r="H14" s="11">
        <v>33.364649999999997</v>
      </c>
      <c r="I14" s="11">
        <v>37.786560000000001</v>
      </c>
      <c r="J14" s="1">
        <v>50</v>
      </c>
      <c r="K14" s="11">
        <v>50</v>
      </c>
      <c r="L14" s="12"/>
      <c r="M14" s="13" t="s">
        <v>28</v>
      </c>
      <c r="N14" s="13"/>
      <c r="O14" s="13" t="s">
        <v>29</v>
      </c>
      <c r="P14" s="13"/>
    </row>
    <row r="15" spans="1:16" x14ac:dyDescent="0.2">
      <c r="A15" s="10">
        <v>32</v>
      </c>
      <c r="B15" s="10">
        <v>2295</v>
      </c>
      <c r="C15" s="10">
        <v>5169</v>
      </c>
      <c r="D15" s="10"/>
      <c r="E15" s="10"/>
      <c r="F15" s="10"/>
      <c r="G15" s="10"/>
      <c r="H15" s="11">
        <v>133.1</v>
      </c>
      <c r="I15" s="11"/>
      <c r="J15" s="1"/>
      <c r="K15" s="11"/>
      <c r="L15" s="12"/>
      <c r="M15" s="13" t="s">
        <v>28</v>
      </c>
      <c r="N15" s="13"/>
      <c r="O15" s="13" t="s">
        <v>19</v>
      </c>
      <c r="P15" s="13"/>
    </row>
    <row r="16" spans="1:16" x14ac:dyDescent="0.2">
      <c r="A16" s="10">
        <v>32</v>
      </c>
      <c r="B16" s="10">
        <v>2295</v>
      </c>
      <c r="C16" s="10">
        <v>5213</v>
      </c>
      <c r="D16" s="10"/>
      <c r="E16" s="10"/>
      <c r="F16" s="10"/>
      <c r="G16" s="10"/>
      <c r="H16" s="11">
        <v>18932.177360000001</v>
      </c>
      <c r="I16" s="11">
        <v>16713.571550000001</v>
      </c>
      <c r="J16" s="1">
        <v>20000</v>
      </c>
      <c r="K16" s="11">
        <v>20000</v>
      </c>
      <c r="L16" s="12">
        <v>8633.0667099999991</v>
      </c>
      <c r="M16" s="13" t="s">
        <v>30</v>
      </c>
      <c r="N16" s="13"/>
      <c r="O16" s="13" t="s">
        <v>19</v>
      </c>
      <c r="P16" s="13"/>
    </row>
    <row r="17" spans="1:16" x14ac:dyDescent="0.2">
      <c r="A17" s="10">
        <v>32</v>
      </c>
      <c r="B17" s="10">
        <v>2295</v>
      </c>
      <c r="C17" s="10">
        <v>5213</v>
      </c>
      <c r="D17" s="10">
        <v>3201</v>
      </c>
      <c r="E17" s="10"/>
      <c r="F17" s="10"/>
      <c r="G17" s="10"/>
      <c r="H17" s="11">
        <v>109808.59</v>
      </c>
      <c r="I17" s="11">
        <v>103216.55</v>
      </c>
      <c r="J17" s="16">
        <v>106900</v>
      </c>
      <c r="K17" s="11">
        <v>101470.1</v>
      </c>
      <c r="L17" s="12">
        <v>50735.052000000003</v>
      </c>
      <c r="M17" s="13" t="s">
        <v>30</v>
      </c>
      <c r="N17" s="13" t="s">
        <v>21</v>
      </c>
      <c r="O17" s="13" t="s">
        <v>19</v>
      </c>
      <c r="P17" s="13"/>
    </row>
    <row r="18" spans="1:16" x14ac:dyDescent="0.2">
      <c r="A18" s="10">
        <v>32</v>
      </c>
      <c r="B18" s="10">
        <v>2295</v>
      </c>
      <c r="C18" s="10">
        <v>5213</v>
      </c>
      <c r="D18" s="10">
        <v>3201</v>
      </c>
      <c r="E18" s="10"/>
      <c r="F18" s="10"/>
      <c r="G18" s="10">
        <v>24</v>
      </c>
      <c r="H18" s="11"/>
      <c r="I18" s="11"/>
      <c r="J18" s="1"/>
      <c r="K18" s="11">
        <v>2991.7</v>
      </c>
      <c r="L18" s="12">
        <v>2991.7</v>
      </c>
      <c r="M18" s="13" t="s">
        <v>30</v>
      </c>
      <c r="N18" s="13" t="s">
        <v>21</v>
      </c>
      <c r="O18" s="13" t="s">
        <v>19</v>
      </c>
      <c r="P18" s="13"/>
    </row>
    <row r="19" spans="1:16" x14ac:dyDescent="0.2">
      <c r="A19" s="10">
        <v>32</v>
      </c>
      <c r="B19" s="10">
        <v>2295</v>
      </c>
      <c r="C19" s="10">
        <v>5499</v>
      </c>
      <c r="D19" s="10"/>
      <c r="E19" s="10"/>
      <c r="F19" s="10"/>
      <c r="G19" s="10"/>
      <c r="H19" s="11">
        <v>1146.55</v>
      </c>
      <c r="I19" s="11"/>
      <c r="J19" s="1"/>
      <c r="K19" s="11"/>
      <c r="L19" s="12"/>
      <c r="M19" s="13" t="s">
        <v>31</v>
      </c>
      <c r="N19" s="13"/>
      <c r="O19" s="13" t="s">
        <v>19</v>
      </c>
      <c r="P19" s="13"/>
    </row>
    <row r="20" spans="1:16" x14ac:dyDescent="0.2">
      <c r="A20" s="10">
        <v>32</v>
      </c>
      <c r="B20" s="10">
        <v>3412</v>
      </c>
      <c r="C20" s="10">
        <v>5213</v>
      </c>
      <c r="D20" s="10">
        <v>3202</v>
      </c>
      <c r="E20" s="10"/>
      <c r="F20" s="10"/>
      <c r="G20" s="10"/>
      <c r="H20" s="11">
        <v>105763.41467</v>
      </c>
      <c r="I20" s="11">
        <v>91106.995299999995</v>
      </c>
      <c r="J20" s="1">
        <v>90000</v>
      </c>
      <c r="K20" s="11">
        <v>82496</v>
      </c>
      <c r="L20" s="12">
        <v>41324.280229999997</v>
      </c>
      <c r="M20" s="13" t="s">
        <v>30</v>
      </c>
      <c r="N20" s="13" t="s">
        <v>23</v>
      </c>
      <c r="O20" s="13" t="s">
        <v>22</v>
      </c>
      <c r="P20" s="13"/>
    </row>
    <row r="21" spans="1:16" x14ac:dyDescent="0.2">
      <c r="J21" s="1">
        <v>0</v>
      </c>
    </row>
    <row r="22" spans="1:16" x14ac:dyDescent="0.2">
      <c r="A22" s="2" t="s">
        <v>32</v>
      </c>
      <c r="B22" s="2"/>
      <c r="C22" s="2"/>
      <c r="D22" s="2"/>
      <c r="E22" s="2"/>
      <c r="F22" s="2"/>
      <c r="G22" s="2"/>
      <c r="H22" s="14">
        <f>SUM(H13:H21)</f>
        <v>235817.19667999999</v>
      </c>
      <c r="I22" s="14">
        <f t="shared" ref="I22:L22" si="2">SUM(I13:I21)</f>
        <v>211074.90341</v>
      </c>
      <c r="J22" s="14">
        <f t="shared" si="2"/>
        <v>216950</v>
      </c>
      <c r="K22" s="14">
        <f t="shared" si="2"/>
        <v>207007.8</v>
      </c>
      <c r="L22" s="14">
        <f t="shared" si="2"/>
        <v>103684.09894</v>
      </c>
      <c r="M22" s="15"/>
      <c r="N22" s="15"/>
      <c r="O22" s="15"/>
      <c r="P22" s="15"/>
    </row>
    <row r="23" spans="1:16" x14ac:dyDescent="0.2">
      <c r="J23" s="1"/>
    </row>
    <row r="24" spans="1:16" x14ac:dyDescent="0.2">
      <c r="A24" s="10">
        <v>32</v>
      </c>
      <c r="B24" s="10">
        <v>2295</v>
      </c>
      <c r="C24" s="10">
        <v>6313</v>
      </c>
      <c r="D24" s="10">
        <v>3251</v>
      </c>
      <c r="E24" s="10"/>
      <c r="F24" s="10"/>
      <c r="G24" s="10"/>
      <c r="H24" s="11">
        <v>411.02699999999999</v>
      </c>
      <c r="I24" s="11"/>
      <c r="J24" s="1"/>
      <c r="K24" s="11"/>
      <c r="L24" s="12"/>
      <c r="M24" s="13" t="s">
        <v>33</v>
      </c>
      <c r="N24" s="13" t="s">
        <v>34</v>
      </c>
      <c r="O24" s="13" t="s">
        <v>19</v>
      </c>
      <c r="P24" s="13"/>
    </row>
    <row r="25" spans="1:16" x14ac:dyDescent="0.2">
      <c r="A25" s="10">
        <v>32</v>
      </c>
      <c r="B25" s="10">
        <v>3412</v>
      </c>
      <c r="C25" s="10">
        <v>6313</v>
      </c>
      <c r="D25" s="10">
        <v>3252</v>
      </c>
      <c r="E25" s="10"/>
      <c r="F25" s="10"/>
      <c r="G25" s="10"/>
      <c r="H25" s="11">
        <v>9708.9501099999998</v>
      </c>
      <c r="I25" s="11"/>
      <c r="J25" s="1"/>
      <c r="K25" s="11"/>
      <c r="L25" s="12"/>
      <c r="M25" s="13" t="s">
        <v>33</v>
      </c>
      <c r="N25" s="13" t="s">
        <v>35</v>
      </c>
      <c r="O25" s="13" t="s">
        <v>22</v>
      </c>
      <c r="P25" s="13"/>
    </row>
    <row r="26" spans="1:16" x14ac:dyDescent="0.2">
      <c r="A26" s="10">
        <v>32</v>
      </c>
      <c r="B26" s="10">
        <v>3412</v>
      </c>
      <c r="C26" s="10">
        <v>6313</v>
      </c>
      <c r="D26" s="10">
        <v>3262</v>
      </c>
      <c r="E26" s="10"/>
      <c r="F26" s="10"/>
      <c r="G26" s="10"/>
      <c r="H26" s="11"/>
      <c r="I26" s="11">
        <v>4331.3872799999999</v>
      </c>
      <c r="J26" s="1"/>
      <c r="K26" s="11">
        <v>10118.299999999999</v>
      </c>
      <c r="L26" s="12">
        <v>4746.1619000000001</v>
      </c>
      <c r="M26" s="13" t="s">
        <v>33</v>
      </c>
      <c r="N26" s="13" t="s">
        <v>36</v>
      </c>
      <c r="O26" s="13" t="s">
        <v>22</v>
      </c>
      <c r="P26" s="13"/>
    </row>
    <row r="27" spans="1:16" x14ac:dyDescent="0.2">
      <c r="J27" s="1"/>
    </row>
    <row r="28" spans="1:16" x14ac:dyDescent="0.2">
      <c r="A28" s="2" t="s">
        <v>37</v>
      </c>
      <c r="B28" s="2"/>
      <c r="C28" s="2"/>
      <c r="D28" s="2"/>
      <c r="E28" s="2"/>
      <c r="F28" s="2"/>
      <c r="G28" s="2"/>
      <c r="H28" s="14">
        <f>SUM(H23:H27)</f>
        <v>10119.97711</v>
      </c>
      <c r="I28" s="14">
        <f t="shared" ref="I28:L28" si="3">SUM(I23:I27)</f>
        <v>4331.3872799999999</v>
      </c>
      <c r="J28" s="14">
        <f t="shared" si="3"/>
        <v>0</v>
      </c>
      <c r="K28" s="14">
        <f t="shared" si="3"/>
        <v>10118.299999999999</v>
      </c>
      <c r="L28" s="14">
        <f t="shared" si="3"/>
        <v>4746.1619000000001</v>
      </c>
      <c r="M28" s="15"/>
      <c r="N28" s="15"/>
      <c r="O28" s="15"/>
      <c r="P28" s="15"/>
    </row>
    <row r="29" spans="1:16" x14ac:dyDescent="0.2">
      <c r="A29" s="2" t="s">
        <v>38</v>
      </c>
      <c r="B29" s="2"/>
      <c r="C29" s="2"/>
      <c r="D29" s="2"/>
      <c r="E29" s="2"/>
      <c r="F29" s="2"/>
      <c r="G29" s="2"/>
      <c r="H29" s="14">
        <f>SUM(H28,H22)</f>
        <v>245937.17379</v>
      </c>
      <c r="I29" s="14">
        <f t="shared" ref="I29:L29" si="4">SUM(I28,I22)</f>
        <v>215406.29068999999</v>
      </c>
      <c r="J29" s="14">
        <f t="shared" si="4"/>
        <v>216950</v>
      </c>
      <c r="K29" s="14">
        <f t="shared" si="4"/>
        <v>217126.09999999998</v>
      </c>
      <c r="L29" s="14">
        <f t="shared" si="4"/>
        <v>108430.26084</v>
      </c>
      <c r="M29" s="15"/>
      <c r="N29" s="15"/>
      <c r="O29" s="15"/>
      <c r="P29" s="15"/>
    </row>
    <row r="30" spans="1:16" x14ac:dyDescent="0.2">
      <c r="J30" s="1"/>
    </row>
    <row r="31" spans="1:16" x14ac:dyDescent="0.2">
      <c r="A31" s="10">
        <v>32</v>
      </c>
      <c r="B31" s="10"/>
      <c r="C31" s="10">
        <v>8115</v>
      </c>
      <c r="D31" s="10"/>
      <c r="E31" s="10"/>
      <c r="F31" s="10"/>
      <c r="G31" s="10"/>
      <c r="H31" s="11"/>
      <c r="I31" s="11"/>
      <c r="J31" s="1"/>
      <c r="K31" s="11">
        <v>10614.3</v>
      </c>
      <c r="L31" s="12"/>
      <c r="M31" s="13" t="s">
        <v>39</v>
      </c>
      <c r="N31" s="13"/>
      <c r="O31" s="13"/>
      <c r="P31" s="13"/>
    </row>
    <row r="32" spans="1:16" x14ac:dyDescent="0.2">
      <c r="A32" s="10">
        <v>32</v>
      </c>
      <c r="B32" s="10"/>
      <c r="C32" s="10">
        <v>8901</v>
      </c>
      <c r="D32" s="10">
        <v>3201</v>
      </c>
      <c r="E32" s="10"/>
      <c r="F32" s="10"/>
      <c r="G32" s="10"/>
      <c r="H32" s="11">
        <v>-673.69368999999995</v>
      </c>
      <c r="I32" s="11">
        <v>-707.99904000000004</v>
      </c>
      <c r="J32" s="1"/>
      <c r="K32" s="11"/>
      <c r="L32" s="12">
        <v>-89.474599999999995</v>
      </c>
      <c r="M32" s="13" t="s">
        <v>40</v>
      </c>
      <c r="N32" s="13" t="s">
        <v>21</v>
      </c>
      <c r="O32" s="13"/>
      <c r="P32" s="13"/>
    </row>
    <row r="33" spans="1:16" x14ac:dyDescent="0.2">
      <c r="A33" s="10">
        <v>32</v>
      </c>
      <c r="B33" s="10"/>
      <c r="C33" s="10">
        <v>8901</v>
      </c>
      <c r="D33" s="10">
        <v>3201</v>
      </c>
      <c r="E33" s="10"/>
      <c r="F33" s="10"/>
      <c r="G33" s="10">
        <v>214</v>
      </c>
      <c r="H33" s="11">
        <v>139.75476</v>
      </c>
      <c r="I33" s="11">
        <v>711.04930999999999</v>
      </c>
      <c r="J33" s="1"/>
      <c r="K33" s="11"/>
      <c r="L33" s="12">
        <v>89.794830000000005</v>
      </c>
      <c r="M33" s="13" t="s">
        <v>40</v>
      </c>
      <c r="N33" s="13" t="s">
        <v>21</v>
      </c>
      <c r="O33" s="13"/>
      <c r="P33" s="13"/>
    </row>
    <row r="34" spans="1:16" x14ac:dyDescent="0.2">
      <c r="A34" s="10">
        <v>32</v>
      </c>
      <c r="B34" s="10"/>
      <c r="C34" s="10">
        <v>8901</v>
      </c>
      <c r="D34" s="10">
        <v>3201</v>
      </c>
      <c r="E34" s="10"/>
      <c r="F34" s="10"/>
      <c r="G34" s="10">
        <v>516</v>
      </c>
      <c r="H34" s="11">
        <v>-13.02216</v>
      </c>
      <c r="I34" s="11">
        <v>-11</v>
      </c>
      <c r="J34" s="1"/>
      <c r="K34" s="11"/>
      <c r="L34" s="12">
        <v>0</v>
      </c>
      <c r="M34" s="13" t="s">
        <v>40</v>
      </c>
      <c r="N34" s="13" t="s">
        <v>21</v>
      </c>
      <c r="O34" s="13"/>
      <c r="P34" s="13"/>
    </row>
    <row r="35" spans="1:16" x14ac:dyDescent="0.2">
      <c r="J35" s="1"/>
    </row>
    <row r="36" spans="1:16" x14ac:dyDescent="0.2">
      <c r="A36" s="2" t="s">
        <v>41</v>
      </c>
      <c r="B36" s="2"/>
      <c r="C36" s="2"/>
      <c r="D36" s="2"/>
      <c r="E36" s="2"/>
      <c r="F36" s="2"/>
      <c r="G36" s="2"/>
      <c r="H36" s="14">
        <f>SUM(H30:H35)</f>
        <v>-546.9610899999999</v>
      </c>
      <c r="I36" s="14">
        <f t="shared" ref="I36:L36" si="5">SUM(I30:I35)</f>
        <v>-7.949730000000045</v>
      </c>
      <c r="J36" s="14">
        <f t="shared" si="5"/>
        <v>0</v>
      </c>
      <c r="K36" s="14">
        <f t="shared" si="5"/>
        <v>10614.3</v>
      </c>
      <c r="L36" s="14">
        <f t="shared" si="5"/>
        <v>0.32023000000000934</v>
      </c>
      <c r="M36" s="15"/>
      <c r="N36" s="15"/>
      <c r="O36" s="15"/>
      <c r="P36" s="15"/>
    </row>
    <row r="37" spans="1:16" x14ac:dyDescent="0.2">
      <c r="A37" s="2" t="s">
        <v>42</v>
      </c>
      <c r="B37" s="2"/>
      <c r="C37" s="2"/>
      <c r="D37" s="2"/>
      <c r="E37" s="2"/>
      <c r="F37" s="2"/>
      <c r="G37" s="2"/>
      <c r="H37" s="14">
        <f>SUM(H36)</f>
        <v>-546.9610899999999</v>
      </c>
      <c r="I37" s="14">
        <f t="shared" ref="I37:L37" si="6">SUM(I36)</f>
        <v>-7.949730000000045</v>
      </c>
      <c r="J37" s="14">
        <f t="shared" si="6"/>
        <v>0</v>
      </c>
      <c r="K37" s="14">
        <f t="shared" si="6"/>
        <v>10614.3</v>
      </c>
      <c r="L37" s="14">
        <f t="shared" si="6"/>
        <v>0.32023000000000934</v>
      </c>
      <c r="M37" s="15"/>
      <c r="N37" s="15"/>
      <c r="O37" s="15"/>
      <c r="P37" s="15"/>
    </row>
    <row r="39" spans="1:16" x14ac:dyDescent="0.2">
      <c r="A39" s="2" t="s">
        <v>43</v>
      </c>
      <c r="B39" s="2"/>
      <c r="C39" s="2"/>
      <c r="D39" s="2"/>
      <c r="E39" s="2"/>
      <c r="F39" s="2"/>
      <c r="G39" s="2"/>
      <c r="H39" s="14">
        <f>H12-H29</f>
        <v>-217946.39441000001</v>
      </c>
      <c r="I39" s="14">
        <f t="shared" ref="I39:L39" si="7">I12-I29</f>
        <v>-161659.76861999999</v>
      </c>
      <c r="J39" s="14">
        <f t="shared" si="7"/>
        <v>-191550</v>
      </c>
      <c r="K39" s="14">
        <f t="shared" si="7"/>
        <v>-159170.59999999998</v>
      </c>
      <c r="L39" s="14">
        <f t="shared" si="7"/>
        <v>-64448.093170000007</v>
      </c>
      <c r="M39" s="15"/>
      <c r="N39" s="15"/>
      <c r="O39" s="15"/>
      <c r="P39" s="15"/>
    </row>
    <row r="40" spans="1:16" x14ac:dyDescent="0.2">
      <c r="A40" s="2" t="s">
        <v>44</v>
      </c>
      <c r="B40" s="2"/>
      <c r="C40" s="2"/>
      <c r="D40" s="2"/>
      <c r="E40" s="2"/>
      <c r="F40" s="2"/>
      <c r="G40" s="2"/>
      <c r="H40" s="14">
        <f>H11-H22</f>
        <v>-207826.4173</v>
      </c>
      <c r="I40" s="14">
        <f t="shared" ref="I40:L40" si="8">I11-I22</f>
        <v>-157328.38134000002</v>
      </c>
      <c r="J40" s="14">
        <f t="shared" si="8"/>
        <v>-191550</v>
      </c>
      <c r="K40" s="14">
        <f t="shared" si="8"/>
        <v>-149052.29999999999</v>
      </c>
      <c r="L40" s="14">
        <f t="shared" si="8"/>
        <v>-59701.931270000001</v>
      </c>
      <c r="M40" s="15"/>
      <c r="N40" s="15"/>
      <c r="O40" s="15"/>
      <c r="P40" s="15"/>
    </row>
  </sheetData>
  <pageMargins left="0.19685039369791668" right="0.19685039369791668" top="0.19685039369791668" bottom="0.39370078739583336" header="0.19685039369791668" footer="0.19685039369791668"/>
  <pageSetup paperSize="8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32</vt:lpstr>
      <vt:lpstr>'ORJ 32'!Názvy_tisku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2025-09-29T15:49:59Z</cp:lastPrinted>
  <dcterms:created xsi:type="dcterms:W3CDTF">2025-07-16T10:32:09Z</dcterms:created>
  <dcterms:modified xsi:type="dcterms:W3CDTF">2025-09-29T15:51:58Z</dcterms:modified>
</cp:coreProperties>
</file>